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K8" i="1"/>
  <c r="K9"/>
  <c r="K10"/>
  <c r="K11"/>
  <c r="K12"/>
  <c r="K13"/>
  <c r="K14"/>
  <c r="K15"/>
  <c r="K16"/>
  <c r="K17"/>
  <c r="K18"/>
  <c r="K19"/>
  <c r="K7"/>
  <c r="J8"/>
  <c r="D8" s="1"/>
  <c r="J9"/>
  <c r="D9" s="1"/>
  <c r="J10"/>
  <c r="D10" s="1"/>
  <c r="J11"/>
  <c r="D11" s="1"/>
  <c r="J12"/>
  <c r="D12" s="1"/>
  <c r="J13"/>
  <c r="D13" s="1"/>
  <c r="J14"/>
  <c r="D14" s="1"/>
  <c r="J15"/>
  <c r="D15" s="1"/>
  <c r="J16"/>
  <c r="D16" s="1"/>
  <c r="J17"/>
  <c r="D17" s="1"/>
  <c r="J18"/>
  <c r="D18" s="1"/>
  <c r="J19"/>
  <c r="D19" s="1"/>
  <c r="J7"/>
  <c r="D7" s="1"/>
</calcChain>
</file>

<file path=xl/sharedStrings.xml><?xml version="1.0" encoding="utf-8"?>
<sst xmlns="http://schemas.openxmlformats.org/spreadsheetml/2006/main" count="49" uniqueCount="30">
  <si>
    <t>PUMP ASSEMBLY PARTS LIST</t>
  </si>
  <si>
    <t>CLAMP, 3/8 WORM GEAR</t>
  </si>
  <si>
    <t>COVER, PUMP</t>
  </si>
  <si>
    <t>ELBOW, 3/8 FPT PVC SCH 80</t>
  </si>
  <si>
    <t>HOSE, 3/8 WIRE BOUND X 7</t>
  </si>
  <si>
    <t>HOSE, 3/8 NYLOBRAID X 2</t>
  </si>
  <si>
    <t>HOSE, 3/8 NYLOBRAID X 33</t>
  </si>
  <si>
    <t>HOSEBARB, 3/8 MPT X 3/8</t>
  </si>
  <si>
    <t>HOSEBARB, 3/8 MPT X 3/8 9OD BRASS</t>
  </si>
  <si>
    <t>NUT, 10-32 HEX NYLOCK</t>
  </si>
  <si>
    <t>-</t>
  </si>
  <si>
    <t>PUMP ASSEMBLY</t>
  </si>
  <si>
    <t>STRAINER, DEEP 3/8 NPT 80 MESH</t>
  </si>
  <si>
    <t>WASHER, #10 X 9/16 FLAT</t>
  </si>
  <si>
    <t>SCREEN, 80 MESH STAINER DEEP</t>
  </si>
  <si>
    <t>BFP20 86038490 05/11/07  5-4</t>
  </si>
  <si>
    <t>E87272</t>
  </si>
  <si>
    <t>E87526</t>
  </si>
  <si>
    <t>E87248</t>
  </si>
  <si>
    <t>E87249</t>
  </si>
  <si>
    <t>E87250</t>
  </si>
  <si>
    <t>E87515</t>
  </si>
  <si>
    <t>E87401</t>
  </si>
  <si>
    <t>E87400</t>
  </si>
  <si>
    <t>E87561</t>
  </si>
  <si>
    <t>E87599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</si>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</sst>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2"/>
  <sheetViews>
    <sheetView tabSelected="1" workbookViewId="0">
      <selection activeCell="K7" sqref="K7:K19"/>
    </sheetView>
  </sheetViews>
  <sheetFormatPr defaultRowHeight="15"/>
  <cols>
    <col min="1" max="1" width="30.5703125" bestFit="1" customWidth="1"/>
    <col min="2" max="2" width="7.85546875" bestFit="1" customWidth="1"/>
    <col min="3" max="3" width="30.7109375" style="4" customWidth="1"/>
    <col min="4" max="4" width="20.7109375" style="4" customWidth="1"/>
    <col min="5" max="5" width="6.5703125" customWidth="1"/>
    <col min="6" max="6" width="29.42578125" bestFit="1" customWidth="1"/>
    <col min="7" max="7" width="5.42578125" bestFit="1" customWidth="1"/>
    <col min="8" max="8" width="10.140625" bestFit="1" customWidth="1"/>
  </cols>
  <sheetData>
    <row r="2" spans="1:11">
      <c r="A2" s="1" t="s">
        <v>0</v>
      </c>
    </row>
    <row r="4" spans="1:11">
      <c r="A4" s="2"/>
      <c r="F4" s="1" t="s">
        <v>0</v>
      </c>
    </row>
    <row r="5" spans="1:11">
      <c r="C5" s="5"/>
      <c r="D5" s="5"/>
      <c r="H5" s="2"/>
    </row>
    <row r="6" spans="1:11">
      <c r="G6" s="2"/>
    </row>
    <row r="7" spans="1:11">
      <c r="A7" s="3">
        <v>1</v>
      </c>
      <c r="B7" s="3">
        <v>86233150</v>
      </c>
      <c r="C7" s="6">
        <v>20042</v>
      </c>
      <c r="D7" s="6" t="e">
        <f>LEFT(J7,6)</f>
        <v>#N/A</v>
      </c>
      <c r="E7" s="3">
        <v>5</v>
      </c>
      <c r="F7" s="2" t="s">
        <v>1</v>
      </c>
      <c r="J7" t="e">
        <f>VLOOKUP(C7,'[1]Sheet1 (2)'!$D$2:$F$17249,3,FALSE)</f>
        <v>#N/A</v>
      </c>
      <c r="K7" t="e">
        <f>VLOOKUP(C7,[2]Sheet2!$F$2:$I$17496,4,FALSE)</f>
        <v>#N/A</v>
      </c>
    </row>
    <row r="8" spans="1:11">
      <c r="A8" s="3">
        <v>2</v>
      </c>
      <c r="B8" s="3">
        <v>86063750</v>
      </c>
      <c r="C8" s="6">
        <v>27788</v>
      </c>
      <c r="D8" s="6" t="str">
        <f t="shared" ref="D8:D19" si="0">LEFT(J8,6)</f>
        <v>E87272</v>
      </c>
      <c r="E8" s="3">
        <v>1</v>
      </c>
      <c r="F8" s="2" t="s">
        <v>2</v>
      </c>
      <c r="J8" t="str">
        <f>VLOOKUP(C8,'[1]Sheet1 (2)'!$D$2:$F$17249,3,FALSE)</f>
        <v>E8727200</v>
      </c>
      <c r="K8" t="str">
        <f>VLOOKUP(C8,[2]Sheet2!$F$2:$I$17496,4,FALSE)</f>
        <v xml:space="preserve">E8727200                      </v>
      </c>
    </row>
    <row r="9" spans="1:11">
      <c r="A9" s="3">
        <v>3</v>
      </c>
      <c r="B9" s="3">
        <v>86235450</v>
      </c>
      <c r="C9" s="6">
        <v>31068</v>
      </c>
      <c r="D9" s="6" t="str">
        <f t="shared" si="0"/>
        <v>E87526</v>
      </c>
      <c r="E9" s="3">
        <v>2</v>
      </c>
      <c r="F9" s="2" t="s">
        <v>3</v>
      </c>
      <c r="J9" t="str">
        <f>VLOOKUP(C9,'[1]Sheet1 (2)'!$D$2:$F$17249,3,FALSE)</f>
        <v>E8752600</v>
      </c>
      <c r="K9" t="str">
        <f>VLOOKUP(C9,[2]Sheet2!$F$2:$I$17496,4,FALSE)</f>
        <v xml:space="preserve">E8752600                      </v>
      </c>
    </row>
    <row r="10" spans="1:11">
      <c r="A10" s="3">
        <v>4</v>
      </c>
      <c r="B10" s="3">
        <v>86281150</v>
      </c>
      <c r="C10" s="6">
        <v>39282</v>
      </c>
      <c r="D10" s="6" t="str">
        <f t="shared" si="0"/>
        <v>E87248</v>
      </c>
      <c r="E10" s="3">
        <v>1</v>
      </c>
      <c r="F10" s="2" t="s">
        <v>4</v>
      </c>
      <c r="J10" t="str">
        <f>VLOOKUP(C10,'[1]Sheet1 (2)'!$D$2:$F$17249,3,FALSE)</f>
        <v>E8724800</v>
      </c>
      <c r="K10" t="str">
        <f>VLOOKUP(C10,[2]Sheet2!$F$2:$I$17496,4,FALSE)</f>
        <v xml:space="preserve">E8724800                      </v>
      </c>
    </row>
    <row r="11" spans="1:11">
      <c r="A11" s="3">
        <v>5</v>
      </c>
      <c r="B11" s="3">
        <v>86281680</v>
      </c>
      <c r="C11" s="6">
        <v>39486</v>
      </c>
      <c r="D11" s="6" t="str">
        <f t="shared" si="0"/>
        <v>E87249</v>
      </c>
      <c r="E11" s="3">
        <v>1</v>
      </c>
      <c r="F11" s="2" t="s">
        <v>5</v>
      </c>
      <c r="J11" t="str">
        <f>VLOOKUP(C11,'[1]Sheet1 (2)'!$D$2:$F$17249,3,FALSE)</f>
        <v>E8724900</v>
      </c>
      <c r="K11" t="str">
        <f>VLOOKUP(C11,[2]Sheet2!$F$2:$I$17496,4,FALSE)</f>
        <v xml:space="preserve">E8724900                      </v>
      </c>
    </row>
    <row r="12" spans="1:11">
      <c r="A12" s="3">
        <v>6</v>
      </c>
      <c r="B12" s="3">
        <v>86281780</v>
      </c>
      <c r="C12" s="6">
        <v>39502</v>
      </c>
      <c r="D12" s="6" t="str">
        <f t="shared" si="0"/>
        <v>E87250</v>
      </c>
      <c r="E12" s="3">
        <v>1</v>
      </c>
      <c r="F12" s="2" t="s">
        <v>6</v>
      </c>
      <c r="J12" t="str">
        <f>VLOOKUP(C12,'[1]Sheet1 (2)'!$D$2:$F$17249,3,FALSE)</f>
        <v>E8725000</v>
      </c>
      <c r="K12" t="str">
        <f>VLOOKUP(C12,[2]Sheet2!$F$2:$I$17496,4,FALSE)</f>
        <v xml:space="preserve">E8725000                      </v>
      </c>
    </row>
    <row r="13" spans="1:11">
      <c r="A13" s="3">
        <v>7</v>
      </c>
      <c r="B13" s="3">
        <v>86197510</v>
      </c>
      <c r="C13" s="6">
        <v>40010</v>
      </c>
      <c r="D13" s="6" t="e">
        <f t="shared" si="0"/>
        <v>#N/A</v>
      </c>
      <c r="E13" s="3">
        <v>3</v>
      </c>
      <c r="F13" s="2" t="s">
        <v>7</v>
      </c>
      <c r="J13" t="e">
        <f>VLOOKUP(C13,'[1]Sheet1 (2)'!$D$2:$F$17249,3,FALSE)</f>
        <v>#N/A</v>
      </c>
      <c r="K13" t="e">
        <f>VLOOKUP(C13,[2]Sheet2!$F$2:$I$17496,4,FALSE)</f>
        <v>#N/A</v>
      </c>
    </row>
    <row r="14" spans="1:11">
      <c r="A14" s="3">
        <v>8</v>
      </c>
      <c r="B14" s="3">
        <v>86197910</v>
      </c>
      <c r="C14" s="6">
        <v>40034</v>
      </c>
      <c r="D14" s="6" t="e">
        <f t="shared" si="0"/>
        <v>#N/A</v>
      </c>
      <c r="E14" s="3">
        <v>1</v>
      </c>
      <c r="F14" s="2" t="s">
        <v>8</v>
      </c>
      <c r="J14" t="e">
        <f>VLOOKUP(C14,'[1]Sheet1 (2)'!$D$2:$F$17249,3,FALSE)</f>
        <v>#N/A</v>
      </c>
      <c r="K14" t="e">
        <f>VLOOKUP(C14,[2]Sheet2!$F$2:$I$17496,4,FALSE)</f>
        <v>#N/A</v>
      </c>
    </row>
    <row r="15" spans="1:11">
      <c r="A15" s="3">
        <v>9</v>
      </c>
      <c r="B15" s="3">
        <v>86005640</v>
      </c>
      <c r="C15" s="6">
        <v>57030</v>
      </c>
      <c r="D15" s="6" t="str">
        <f t="shared" si="0"/>
        <v>E87515</v>
      </c>
      <c r="E15" s="3">
        <v>6</v>
      </c>
      <c r="F15" s="2" t="s">
        <v>9</v>
      </c>
      <c r="J15" t="str">
        <f>VLOOKUP(C15,'[1]Sheet1 (2)'!$D$2:$F$17249,3,FALSE)</f>
        <v>E8751500</v>
      </c>
      <c r="K15" t="str">
        <f>VLOOKUP(C15,[2]Sheet2!$F$2:$I$17496,4,FALSE)</f>
        <v xml:space="preserve">E8751500                      </v>
      </c>
    </row>
    <row r="16" spans="1:11">
      <c r="A16" s="3">
        <v>10</v>
      </c>
      <c r="B16" s="3">
        <v>86026360</v>
      </c>
      <c r="C16" s="6">
        <v>65170</v>
      </c>
      <c r="D16" s="6" t="str">
        <f t="shared" si="0"/>
        <v>E87401</v>
      </c>
      <c r="E16" s="2" t="s">
        <v>10</v>
      </c>
      <c r="F16" s="2" t="s">
        <v>11</v>
      </c>
      <c r="H16" s="2"/>
      <c r="J16" t="str">
        <f>VLOOKUP(C16,'[1]Sheet1 (2)'!$D$2:$F$17249,3,FALSE)</f>
        <v>E8740100</v>
      </c>
      <c r="K16" t="str">
        <f>VLOOKUP(C16,[2]Sheet2!$F$2:$I$17496,4,FALSE)</f>
        <v xml:space="preserve">E8740100                      </v>
      </c>
    </row>
    <row r="17" spans="1:11">
      <c r="A17" s="3">
        <v>11</v>
      </c>
      <c r="B17" s="3">
        <v>86007940</v>
      </c>
      <c r="C17" s="6">
        <v>73836</v>
      </c>
      <c r="D17" s="6" t="str">
        <f t="shared" si="0"/>
        <v>E87400</v>
      </c>
      <c r="E17" s="3">
        <v>1</v>
      </c>
      <c r="F17" s="2" t="s">
        <v>12</v>
      </c>
      <c r="J17" t="str">
        <f>VLOOKUP(C17,'[1]Sheet1 (2)'!$D$2:$F$17249,3,FALSE)</f>
        <v>E8740000</v>
      </c>
      <c r="K17" t="str">
        <f>VLOOKUP(C17,[2]Sheet2!$F$2:$I$17496,4,FALSE)</f>
        <v xml:space="preserve">E8740000                      </v>
      </c>
    </row>
    <row r="18" spans="1:11">
      <c r="A18" s="7">
        <v>12</v>
      </c>
      <c r="B18" s="3">
        <v>86010650</v>
      </c>
      <c r="C18" s="6">
        <v>87018</v>
      </c>
      <c r="D18" s="6" t="str">
        <f t="shared" si="0"/>
        <v>E87561</v>
      </c>
      <c r="E18" s="3">
        <v>6</v>
      </c>
      <c r="F18" s="2" t="s">
        <v>13</v>
      </c>
      <c r="J18" t="str">
        <f>VLOOKUP(C18,'[1]Sheet1 (2)'!$D$2:$F$17249,3,FALSE)</f>
        <v>E8756100</v>
      </c>
      <c r="K18" t="str">
        <f>VLOOKUP(C18,[2]Sheet2!$F$2:$I$17496,4,FALSE)</f>
        <v xml:space="preserve">E8756100                      </v>
      </c>
    </row>
    <row r="19" spans="1:11">
      <c r="A19" s="3">
        <v>13</v>
      </c>
      <c r="B19" s="3">
        <v>86136800</v>
      </c>
      <c r="C19" s="6">
        <v>73839</v>
      </c>
      <c r="D19" s="6" t="str">
        <f t="shared" si="0"/>
        <v>E87599</v>
      </c>
      <c r="E19" s="2" t="s">
        <v>10</v>
      </c>
      <c r="F19" s="2" t="s">
        <v>14</v>
      </c>
      <c r="J19" t="str">
        <f>VLOOKUP(C19,'[1]Sheet1 (2)'!$D$2:$F$17249,3,FALSE)</f>
        <v>E8759900</v>
      </c>
      <c r="K19" t="str">
        <f>VLOOKUP(C19,[2]Sheet2!$F$2:$I$17496,4,FALSE)</f>
        <v xml:space="preserve">E8759900                      </v>
      </c>
    </row>
    <row r="20" spans="1:11">
      <c r="H20" s="2"/>
    </row>
    <row r="21" spans="1:11">
      <c r="F21" s="2" t="s">
        <v>15</v>
      </c>
    </row>
    <row r="22" spans="1:11">
      <c r="H2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B5" sqref="B5"/>
    </sheetView>
  </sheetViews>
  <sheetFormatPr defaultRowHeight="15"/>
  <cols>
    <col min="4" max="4" width="42.85546875" customWidth="1"/>
  </cols>
  <sheetData>
    <row r="2" spans="1:4" ht="18.75">
      <c r="A2" s="8"/>
      <c r="B2" s="8"/>
      <c r="C2" s="8"/>
      <c r="D2" s="9" t="s">
        <v>0</v>
      </c>
    </row>
    <row r="3" spans="1:4" ht="15.75">
      <c r="A3" s="8"/>
      <c r="B3" s="8"/>
      <c r="C3" s="8"/>
      <c r="D3" s="8"/>
    </row>
    <row r="4" spans="1:4" ht="15.75">
      <c r="A4" s="10" t="s">
        <v>26</v>
      </c>
      <c r="B4" s="10" t="s">
        <v>27</v>
      </c>
      <c r="C4" s="10" t="s">
        <v>28</v>
      </c>
      <c r="D4" s="10" t="s">
        <v>29</v>
      </c>
    </row>
    <row r="5" spans="1:4" ht="15.75">
      <c r="A5" s="10">
        <v>1</v>
      </c>
      <c r="B5" s="11">
        <v>20042</v>
      </c>
      <c r="C5" s="10">
        <v>5</v>
      </c>
      <c r="D5" s="12" t="s">
        <v>1</v>
      </c>
    </row>
    <row r="6" spans="1:4" ht="15.75">
      <c r="A6" s="10">
        <v>2</v>
      </c>
      <c r="B6" s="10" t="s">
        <v>16</v>
      </c>
      <c r="C6" s="10">
        <v>1</v>
      </c>
      <c r="D6" s="12" t="s">
        <v>2</v>
      </c>
    </row>
    <row r="7" spans="1:4" ht="15.75">
      <c r="A7" s="10">
        <v>3</v>
      </c>
      <c r="B7" s="10" t="s">
        <v>17</v>
      </c>
      <c r="C7" s="10">
        <v>2</v>
      </c>
      <c r="D7" s="12" t="s">
        <v>3</v>
      </c>
    </row>
    <row r="8" spans="1:4" ht="15.75">
      <c r="A8" s="10">
        <v>4</v>
      </c>
      <c r="B8" s="10" t="s">
        <v>18</v>
      </c>
      <c r="C8" s="10">
        <v>1</v>
      </c>
      <c r="D8" s="12" t="s">
        <v>4</v>
      </c>
    </row>
    <row r="9" spans="1:4" ht="15.75">
      <c r="A9" s="10">
        <v>5</v>
      </c>
      <c r="B9" s="10" t="s">
        <v>19</v>
      </c>
      <c r="C9" s="10">
        <v>1</v>
      </c>
      <c r="D9" s="12" t="s">
        <v>5</v>
      </c>
    </row>
    <row r="10" spans="1:4" ht="15.75">
      <c r="A10" s="10">
        <v>6</v>
      </c>
      <c r="B10" s="10" t="s">
        <v>20</v>
      </c>
      <c r="C10" s="10">
        <v>1</v>
      </c>
      <c r="D10" s="12" t="s">
        <v>6</v>
      </c>
    </row>
    <row r="11" spans="1:4" ht="15.75">
      <c r="A11" s="10">
        <v>7</v>
      </c>
      <c r="B11" s="11">
        <v>40010</v>
      </c>
      <c r="C11" s="10">
        <v>3</v>
      </c>
      <c r="D11" s="12" t="s">
        <v>7</v>
      </c>
    </row>
    <row r="12" spans="1:4" ht="15.75">
      <c r="A12" s="10">
        <v>8</v>
      </c>
      <c r="B12" s="11">
        <v>40034</v>
      </c>
      <c r="C12" s="10">
        <v>1</v>
      </c>
      <c r="D12" s="12" t="s">
        <v>8</v>
      </c>
    </row>
    <row r="13" spans="1:4" ht="15.75">
      <c r="A13" s="10">
        <v>9</v>
      </c>
      <c r="B13" s="10" t="s">
        <v>21</v>
      </c>
      <c r="C13" s="10">
        <v>6</v>
      </c>
      <c r="D13" s="12" t="s">
        <v>9</v>
      </c>
    </row>
    <row r="14" spans="1:4" ht="15.75">
      <c r="A14" s="10">
        <v>10</v>
      </c>
      <c r="B14" s="10" t="s">
        <v>22</v>
      </c>
      <c r="C14" s="10" t="s">
        <v>10</v>
      </c>
      <c r="D14" s="12" t="s">
        <v>11</v>
      </c>
    </row>
    <row r="15" spans="1:4" ht="15.75">
      <c r="A15" s="10">
        <v>11</v>
      </c>
      <c r="B15" s="10" t="s">
        <v>23</v>
      </c>
      <c r="C15" s="10">
        <v>1</v>
      </c>
      <c r="D15" s="12" t="s">
        <v>12</v>
      </c>
    </row>
    <row r="16" spans="1:4" ht="15.75">
      <c r="A16" s="10">
        <v>12</v>
      </c>
      <c r="B16" s="10" t="s">
        <v>24</v>
      </c>
      <c r="C16" s="10">
        <v>6</v>
      </c>
      <c r="D16" s="12" t="s">
        <v>13</v>
      </c>
    </row>
    <row r="17" spans="1:4" ht="15.75">
      <c r="A17" s="10">
        <v>13</v>
      </c>
      <c r="B17" s="10" t="s">
        <v>25</v>
      </c>
      <c r="C17" s="10" t="s">
        <v>10</v>
      </c>
      <c r="D17" s="12" t="s">
        <v>14</v>
      </c>
    </row>
    <row r="18" spans="1:4" ht="15.75">
      <c r="A18" s="8"/>
      <c r="B18" s="8"/>
      <c r="C18" s="8"/>
      <c r="D18" s="8"/>
    </row>
    <row r="19" spans="1:4" ht="15.75">
      <c r="A19" s="8"/>
      <c r="B19" s="8"/>
      <c r="C19" s="8"/>
      <c r="D19" s="8" t="s">
        <v>15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93759C-0B02-4786-903A-B42CE2B25FBC}"/>
</file>

<file path=customXml/itemProps2.xml><?xml version="1.0" encoding="utf-8"?>
<ds:datastoreItem xmlns:ds="http://schemas.openxmlformats.org/officeDocument/2006/customXml" ds:itemID="{DA48C09A-3725-4872-8823-815FC2D2281C}"/>
</file>

<file path=customXml/itemProps3.xml><?xml version="1.0" encoding="utf-8"?>
<ds:datastoreItem xmlns:ds="http://schemas.openxmlformats.org/officeDocument/2006/customXml" ds:itemID="{995E9C84-8AEA-4FCB-9903-35448735E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2010-07-22T18:03:31Z</cp:lastPrinted>
  <dcterms:created xsi:type="dcterms:W3CDTF">2010-07-20T17:04:53Z</dcterms:created>
  <dcterms:modified xsi:type="dcterms:W3CDTF">2010-07-23T19:36:08Z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